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835"/>
  </bookViews>
  <sheets>
    <sheet name="Sayfa1" sheetId="1" r:id="rId1"/>
  </sheets>
  <definedNames>
    <definedName name="_xlnm.Print_Area" localSheetId="0">Sayfa1!$A$3:$I$56</definedName>
  </definedNames>
  <calcPr calcId="152511"/>
</workbook>
</file>

<file path=xl/calcChain.xml><?xml version="1.0" encoding="utf-8"?>
<calcChain xmlns="http://schemas.openxmlformats.org/spreadsheetml/2006/main">
  <c r="H16" i="1" l="1"/>
  <c r="H43" i="1" l="1"/>
  <c r="H42" i="1"/>
  <c r="H38" i="1"/>
  <c r="H37" i="1"/>
  <c r="H35" i="1"/>
  <c r="H34" i="1"/>
  <c r="H33" i="1"/>
  <c r="H32" i="1"/>
  <c r="H31" i="1"/>
  <c r="H30" i="1"/>
  <c r="H29" i="1"/>
  <c r="H28" i="1"/>
  <c r="H27" i="1"/>
  <c r="H26" i="1"/>
  <c r="H24" i="1"/>
  <c r="H23" i="1"/>
  <c r="H21" i="1"/>
  <c r="H20" i="1"/>
  <c r="H19" i="1"/>
  <c r="H18" i="1"/>
  <c r="H17" i="1"/>
  <c r="H14" i="1"/>
  <c r="H12" i="1"/>
  <c r="H11" i="1"/>
  <c r="H10" i="1"/>
  <c r="H8" i="1"/>
  <c r="H7" i="1"/>
  <c r="H6" i="1"/>
</calcChain>
</file>

<file path=xl/sharedStrings.xml><?xml version="1.0" encoding="utf-8"?>
<sst xmlns="http://schemas.openxmlformats.org/spreadsheetml/2006/main" count="85" uniqueCount="80">
  <si>
    <t>-</t>
  </si>
  <si>
    <t>KÜLTÜR VE TURİZM BAKANLIĞININ 1 NOLU CUMHURBAŞKANLIĞI KARARNAMESİ VE 2863 SAYILI KANUN İLE TANIMLANAN ASLİ GÖREVLERİ</t>
  </si>
  <si>
    <t>Bakanlığın asli görevleri dışında diğer mevzuatlar kapsamında yürütülen iş, işlem ve hizmet</t>
  </si>
  <si>
    <t>DÖSİM Yönetmeliğinin Sermayenin kulanım alanı-yapılacak iş ve hizmetler başlıklı  6. maddesine: Gerçek ve tüzel kişi ve kuruluşlar tarafından istenilecek konularda bilimsel ve teknik görüş vermek hükmü eklenebilir mi?</t>
  </si>
  <si>
    <t>SIRANO</t>
  </si>
  <si>
    <t>2863 sayılı Kanun kapsamında sit alanı olarak tescil edilen alanlarda; tescil kaydının kaldırılması, sit derecesinde veya sınırlarında değişiklik yapılması taleplerinin değerlendirilmesi (Başvuru başına)</t>
  </si>
  <si>
    <t>2863 sayılı Kanun kapsamında korunması gerekli taşınmaz kültür varlığı olarak tescil edilen tek yapıların tescil kaydının kaldırılması talebi veya korunma alanı belirlenen alanlarda değişiklik taleplerinin değerlendirilmesi (Başvuru başına)</t>
  </si>
  <si>
    <t>Pafta başına</t>
  </si>
  <si>
    <t>Evrak başına</t>
  </si>
  <si>
    <t>0-5 hektar</t>
  </si>
  <si>
    <t>5-10 hektar</t>
  </si>
  <si>
    <t>10 hektar ve üzeri</t>
  </si>
  <si>
    <t>Satış, kiralama, devir, tahsis, trampa ve benzeri (tarımsal amaçlı faaliyetler (ekim, dikim ve benzeri) kapsamında olan satış ve kiralamalardan ücret alınmayacaktır) talepleri (İnceleme alanı parsel başına)</t>
  </si>
  <si>
    <t>HİZMETİN ADI*</t>
  </si>
  <si>
    <t>2863 sayılı Kanun kapsamında yapılan değişiklik başvuruları</t>
  </si>
  <si>
    <t>2863 sayılı Kanun kapsamında korunması gerekli taşınmaz kültür varlığı olarak tescil edilen tek yapıların işlev değişikliği  taleplerinin değerlendirilmesi (Başvuru başına)</t>
  </si>
  <si>
    <t>7174 sayılı Kanun kapsamında Ticari Film ve Video Çekimleri (tl/Günlük)</t>
  </si>
  <si>
    <t>7174 sayılı Kanun kapsamında Ticari Reklam filmi Çekimleri (tl/Saniye)</t>
  </si>
  <si>
    <t>7174 sayılı Kanun kapsamında Yazılı, görsel ve işitsel eserlere ilişkin başvurular (başvuru başına)</t>
  </si>
  <si>
    <t>7174 sayılı Kanun kapsamında tel çit ve duvar yapım talebi (metretül başına (brüt))</t>
  </si>
  <si>
    <t>*Kapadokya Alan Komisyonunca olumsuz karar alınması halinde alınan ücret iade edilmez.</t>
  </si>
  <si>
    <t>7174 sayılı Kanun kapsamında Turizm amaçlı sportif faaliyette bulunan turizm işletmecilerinin İzin Belgesi talebi (belge başına)</t>
  </si>
  <si>
    <t>7174 sayılı Kanun kapsamında Turizm işletmecilerine verilecek Yeterlilik Belgesi talebi (belge başına)</t>
  </si>
  <si>
    <t>7174 sayılı Kanun kapsamında Sahne, sistem, stant, platform kurulmasına ilişkin başvurular</t>
  </si>
  <si>
    <t>7174  sayılı Kanun, ilgili diğer mevzuatlar kapsamında  Üst Ölçek Planlarda değişiklik talepleri (m2 başına (brüt))</t>
  </si>
  <si>
    <t>m2</t>
  </si>
  <si>
    <t>7174 sayılı Kanun, ilgili diğer mevzuatlar kapsamında onaylı Uygulama İmar Planlarında değişiklik talepleri (m2 başına (brüt))</t>
  </si>
  <si>
    <t>7174 sayılı Kanun, ilgili diğer mevzuatlar kapsamında onaylı Nazım ve Uygulama İmar Planlarında değişiklik talepleri (m2 başına (brüt))</t>
  </si>
  <si>
    <t xml:space="preserve">Başkanlığımızca 7174 sayılı Kanun kapsamında değerlendirilecek projeler </t>
  </si>
  <si>
    <t xml:space="preserve">7174 sayılı Kanun kapsamında Ticari Fotoğraf Çekimleri </t>
  </si>
  <si>
    <t xml:space="preserve">*Kamu kurumlarının mülkiyetindeki taşınmazlarla ilgili görüş talepleri ve kendi bünyesinde hazırlanan her türlü plan, proje, yapım ve benzeri işler için ücret alınmaz. </t>
  </si>
  <si>
    <r>
      <rPr>
        <b/>
        <sz val="11"/>
        <color theme="1"/>
        <rFont val="Times New Roman"/>
        <family val="1"/>
        <charset val="162"/>
      </rPr>
      <t xml:space="preserve">2863 sayılı Kanunun 7. maddesi- </t>
    </r>
    <r>
      <rPr>
        <sz val="11"/>
        <color theme="1"/>
        <rFont val="Times New Roman"/>
        <family val="1"/>
        <charset val="162"/>
      </rPr>
      <t>Korunması gerekli taşınmaz kültür ve tabiat varlıklarının ve doğa</t>
    </r>
    <r>
      <rPr>
        <sz val="11"/>
        <rFont val="Times New Roman"/>
        <family val="1"/>
        <charset val="162"/>
      </rPr>
      <t>l sit alanlarının tespiti, Kültür ve Turizm Bakanlığının koordinatörlüğünde ilgili ve faaliyetleri etkilenen kurum ve kuruluşların görüşü alınarak yapılır</t>
    </r>
    <r>
      <rPr>
        <sz val="11"/>
        <color theme="1"/>
        <rFont val="Times New Roman"/>
        <family val="1"/>
        <charset val="162"/>
      </rPr>
      <t xml:space="preserve">...Korunması gerekli taşınmaz kültür ve tabiat varlıkları ile ilgili yapılan tespitler koruma bölge kurulu kararı ile tescil olunur.                                                                                                                                                                     </t>
    </r>
    <r>
      <rPr>
        <b/>
        <sz val="11"/>
        <color theme="1"/>
        <rFont val="Times New Roman"/>
        <family val="1"/>
        <charset val="162"/>
      </rPr>
      <t>2863 sayılı Kanunun Koruma Bölge Kurullarının görev, yetki ve çalışma şekli başlıklı 57. maddesi-</t>
    </r>
    <r>
      <rPr>
        <sz val="11"/>
        <color theme="1"/>
        <rFont val="Times New Roman"/>
        <family val="1"/>
        <charset val="162"/>
      </rPr>
      <t xml:space="preserve">Korunması  gerekli  taşınmaz  kültür  ve  tabiat  varlıkları  ve  koruma  alanları  ile </t>
    </r>
    <r>
      <rPr>
        <sz val="11"/>
        <rFont val="Times New Roman"/>
        <family val="1"/>
        <charset val="162"/>
      </rPr>
      <t xml:space="preserve"> sit alanlarına ilişkin uygulamaya yönelik kararlar almak.</t>
    </r>
  </si>
  <si>
    <r>
      <rPr>
        <b/>
        <sz val="11"/>
        <color theme="1"/>
        <rFont val="Times New Roman"/>
        <family val="1"/>
        <charset val="162"/>
      </rPr>
      <t>Kültür ve Turizm Bakanlığı Döner Sermaye Yönetmeliğinin Giderler başlıklı 8. maddesinin ı) bendinde</t>
    </r>
    <r>
      <rPr>
        <sz val="11"/>
        <color theme="1"/>
        <rFont val="Times New Roman"/>
        <family val="1"/>
        <charset val="162"/>
      </rPr>
      <t>: Araştırma ve inceleme giderleri; her çeşit araştırma, inceleme, etüd, mütalaa, fizibilite çalışması giderleri sistem analizi, programlama giderleri</t>
    </r>
  </si>
  <si>
    <r>
      <rPr>
        <b/>
        <sz val="11"/>
        <color theme="1"/>
        <rFont val="Times New Roman"/>
        <family val="1"/>
        <charset val="162"/>
      </rPr>
      <t>2863 sayılı Kanunun 7. maddesi-</t>
    </r>
    <r>
      <rPr>
        <sz val="11"/>
        <color theme="1"/>
        <rFont val="Times New Roman"/>
        <family val="1"/>
        <charset val="162"/>
      </rPr>
      <t xml:space="preserve"> Korunması gerekli taşınmaz kültür ve tabiat varlıklarının ve doğal sit alanlarının tespiti, Kültür ve Turizm Bakanlığının koordinatörlüğünde ilgili ve faaliyetleri etkilenen kurum ve kuruluşların görüşü alınarak yapılır...</t>
    </r>
    <r>
      <rPr>
        <sz val="11"/>
        <rFont val="Times New Roman"/>
        <family val="1"/>
        <charset val="162"/>
      </rPr>
      <t>Korunması gerekli taşınmaz kültür ve tabiat varlıkları ile ilgili yapılan tespitler koruma bölge kurulu kararı ile tescil olunur.</t>
    </r>
    <r>
      <rPr>
        <sz val="11"/>
        <color theme="1"/>
        <rFont val="Times New Roman"/>
        <family val="1"/>
        <charset val="162"/>
      </rPr>
      <t xml:space="preserve">
</t>
    </r>
    <r>
      <rPr>
        <b/>
        <sz val="11"/>
        <color theme="1"/>
        <rFont val="Times New Roman"/>
        <family val="1"/>
        <charset val="162"/>
      </rPr>
      <t xml:space="preserve">2863 sayılı Kanunun 8. maddesi- </t>
    </r>
    <r>
      <rPr>
        <sz val="11"/>
        <color theme="1"/>
        <rFont val="Times New Roman"/>
        <family val="1"/>
        <charset val="162"/>
      </rPr>
      <t xml:space="preserve">Yedinci  maddeye  göre  tescil  edilen  korunması  gerekli  kültür  ve  tabiat varlıklarının </t>
    </r>
    <r>
      <rPr>
        <sz val="11"/>
        <rFont val="Times New Roman"/>
        <family val="1"/>
        <charset val="162"/>
      </rPr>
      <t xml:space="preserve"> korunma  alanlarının  tesbiti  ve  bu  alanlar  içinde  inşaat  ve  tesisat  yapılıp yapılamayacağı konusunda karar alma yetkisi Koruma Kurullarına aittir.  </t>
    </r>
    <r>
      <rPr>
        <sz val="11"/>
        <color theme="1"/>
        <rFont val="Times New Roman"/>
        <family val="1"/>
        <charset val="162"/>
      </rPr>
      <t xml:space="preserve">                                                                                                                 </t>
    </r>
    <r>
      <rPr>
        <b/>
        <sz val="11"/>
        <color theme="1"/>
        <rFont val="Times New Roman"/>
        <family val="1"/>
        <charset val="162"/>
      </rPr>
      <t>2863 sayılı Kanunun Koruma Bölge Kurullarının görev, yetki ve çalışma şekli başlıklı</t>
    </r>
    <r>
      <rPr>
        <sz val="11"/>
        <color theme="1"/>
        <rFont val="Times New Roman"/>
        <family val="1"/>
        <charset val="162"/>
      </rPr>
      <t xml:space="preserve"> </t>
    </r>
    <r>
      <rPr>
        <b/>
        <sz val="11"/>
        <color theme="1"/>
        <rFont val="Times New Roman"/>
        <family val="1"/>
        <charset val="162"/>
      </rPr>
      <t xml:space="preserve">57. maddesi- </t>
    </r>
    <r>
      <rPr>
        <sz val="11"/>
        <color theme="1"/>
        <rFont val="Times New Roman"/>
        <family val="1"/>
        <charset val="162"/>
      </rPr>
      <t>Bakanlıkça tespit edilen veya ettirilen</t>
    </r>
    <r>
      <rPr>
        <sz val="11"/>
        <color rgb="FFFF0000"/>
        <rFont val="Times New Roman"/>
        <family val="1"/>
        <charset val="162"/>
      </rPr>
      <t xml:space="preserve"> </t>
    </r>
    <r>
      <rPr>
        <sz val="11"/>
        <rFont val="Times New Roman"/>
        <family val="1"/>
        <charset val="162"/>
      </rPr>
      <t xml:space="preserve">korunması gerekli kültür ve tabiat varlıklarının tescilini yapmak,
-Korunması gerekli taşınmaz kültür ve tabiat varlıklarının koruma alanlarının tespitini yapmak, 
-Korunması gerekli taşınmaz kültür varlıklarından özelliklerini kaybetmiş olanlarının tescil kaydını kaldırmak, </t>
    </r>
    <r>
      <rPr>
        <sz val="11"/>
        <color theme="1"/>
        <rFont val="Times New Roman"/>
        <family val="1"/>
        <charset val="162"/>
      </rPr>
      <t xml:space="preserve">
</t>
    </r>
  </si>
  <si>
    <r>
      <rPr>
        <b/>
        <sz val="11"/>
        <color theme="1"/>
        <rFont val="Times New Roman"/>
        <family val="1"/>
        <charset val="162"/>
      </rPr>
      <t>Kültür ve Turizm Bakanlığı Döner Sermaye Yönetmeliğinin Giderler başlıklı 8. maddesinde:</t>
    </r>
    <r>
      <rPr>
        <sz val="11"/>
        <color theme="1"/>
        <rFont val="Times New Roman"/>
        <family val="1"/>
        <charset val="162"/>
      </rPr>
      <t xml:space="preserve">Kırtasiye ve benzeri alımlar ile baskı ve yayın giderleri                                </t>
    </r>
  </si>
  <si>
    <r>
      <rPr>
        <b/>
        <sz val="11"/>
        <color theme="1"/>
        <rFont val="Times New Roman"/>
        <family val="1"/>
        <charset val="162"/>
      </rPr>
      <t>Kültür ve Turizm Bakanlığı Döner Sermaye Yönetmeliğinin Giderler başlıklı 8. maddesinde:</t>
    </r>
    <r>
      <rPr>
        <sz val="11"/>
        <color theme="1"/>
        <rFont val="Times New Roman"/>
        <family val="1"/>
        <charset val="162"/>
      </rPr>
      <t xml:space="preserve">Kırtasiye ve benzeri alımlar ile baskı ve yayın giderleri     </t>
    </r>
  </si>
  <si>
    <r>
      <rPr>
        <b/>
        <sz val="11"/>
        <color theme="1"/>
        <rFont val="Times New Roman"/>
        <family val="1"/>
        <charset val="162"/>
      </rPr>
      <t>Kültür ve Turizm Bakanlığı Döner Sermaye Yönetmeliğinin Giderler başlıklı 8. maddesinin ı) bendinde:</t>
    </r>
    <r>
      <rPr>
        <sz val="11"/>
        <color theme="1"/>
        <rFont val="Times New Roman"/>
        <family val="1"/>
        <charset val="162"/>
      </rPr>
      <t xml:space="preserve"> Araştırma ve inceleme giderleri; her çeşit araştırma, inceleme, etüd, mütalaa, fizibilite çalışması giderleri sistem analizi, programlama giderleri</t>
    </r>
  </si>
  <si>
    <r>
      <rPr>
        <b/>
        <sz val="11"/>
        <color theme="1"/>
        <rFont val="Times New Roman"/>
        <family val="1"/>
        <charset val="162"/>
      </rPr>
      <t>2863 sayılı Kanun Devir yasağı:
Madde 13</t>
    </r>
    <r>
      <rPr>
        <sz val="11"/>
        <color theme="1"/>
        <rFont val="Times New Roman"/>
        <family val="1"/>
        <charset val="162"/>
      </rPr>
      <t xml:space="preserve"> –Hazineye ve diğer kamu kurum ve kuruluşlarına ait olup, usulüne göre tescil ve  ilan  olunan,  her  çeşit  korunması  gerekli  taşınmaz  kültür  ve  tabiat  varlığı  ile  bunlara  ait korunma sınırları dahilindeki taşınmazlar, Kültür ve Turizm Bakanlığının izni olmadan, gerçek ve tüzelkişilere satılamaz, hibe edilemez.
</t>
    </r>
    <r>
      <rPr>
        <b/>
        <sz val="11"/>
        <color theme="1"/>
        <rFont val="Times New Roman"/>
        <family val="1"/>
        <charset val="162"/>
      </rPr>
      <t xml:space="preserve">Kullanma: 
Madde  14 </t>
    </r>
    <r>
      <rPr>
        <sz val="11"/>
        <color theme="1"/>
        <rFont val="Times New Roman"/>
        <family val="1"/>
        <charset val="162"/>
      </rPr>
      <t xml:space="preserve">–Korunması gerekli taşınmaz kültür ve tabiat varlıklarının intifa haklarının, belirli  sürelerle  kamu  hizmetlerinde  kullanılmak  üzere,  Devlet  dairelerine,  kamu  kurum  ve kuruluşlarına, kamu menfaatine yararlı milli derneklere bırakılması veya gerçek ve tüzelkişilere kiraya verilmesi, Kültür ve Turizm Bakanlığının iznine tabidir.                                                                                                                                                                                                                        </t>
    </r>
    <r>
      <rPr>
        <b/>
        <sz val="11"/>
        <color theme="1"/>
        <rFont val="Times New Roman"/>
        <family val="1"/>
        <charset val="162"/>
      </rPr>
      <t>2863 Sayılı Kanunun 13 ve 14 üncü Maddeleri Gereğince Yürütülen İşlemlere İlişkin Yönerge</t>
    </r>
  </si>
  <si>
    <r>
      <rPr>
        <b/>
        <sz val="11"/>
        <color theme="1"/>
        <rFont val="Times New Roman"/>
        <family val="1"/>
        <charset val="162"/>
      </rPr>
      <t>1 nolu Cumhurbaşkanlığı Kararnamesinin 281. maddesinin Kültür Varlıkları ve Müzeler Genel Müdürlüğü başlıklı 1. fıkrasının a bendi: …</t>
    </r>
    <r>
      <rPr>
        <sz val="11"/>
        <color theme="1"/>
        <rFont val="Times New Roman"/>
        <family val="1"/>
        <charset val="162"/>
      </rPr>
      <t xml:space="preserve">Korunması gerekli taşınır ve taşınmaz kültür varlıklarının arkeolojik araştırma ve kazılarla açığa çıkarılmasını, korunmasını, değerlendirilmesini ve tanıtılmasını sağlamak….                                                                                                       </t>
    </r>
    <r>
      <rPr>
        <b/>
        <sz val="11"/>
        <color theme="1"/>
        <rFont val="Times New Roman"/>
        <family val="1"/>
        <charset val="162"/>
      </rPr>
      <t>2863 sayılı Kanunun 10. Maddesi (Ek:   17/6/1987 -3386/4   md.)</t>
    </r>
    <r>
      <rPr>
        <sz val="11"/>
        <color theme="1"/>
        <rFont val="Times New Roman"/>
        <family val="1"/>
        <charset val="162"/>
      </rPr>
      <t xml:space="preserve">
Araştırma,  kazı  ve  sondaj  yapılan  alanların  korunması  ve 
değerlendirilmesi Bakanlığa aittir.                                                                                    </t>
    </r>
    <r>
      <rPr>
        <b/>
        <sz val="11"/>
        <color theme="1"/>
        <rFont val="Times New Roman"/>
        <family val="1"/>
        <charset val="162"/>
      </rPr>
      <t>Madde  35 –</t>
    </r>
    <r>
      <rPr>
        <sz val="11"/>
        <color theme="1"/>
        <rFont val="Times New Roman"/>
        <family val="1"/>
        <charset val="162"/>
      </rPr>
      <t xml:space="preserve">Bu kanun hükümlerine tabi, taşınır ve taşınmaz kültür ve tabiat varlıklarını meydana  çıkarmak  üzere,  araştırma,  sondaj  ve  kazı 
yapma  hakkı,  sadece  Kültür  ve  Turizm Bakanlığına aittir.                                        </t>
    </r>
    <r>
      <rPr>
        <b/>
        <sz val="11"/>
        <color theme="1"/>
        <rFont val="Times New Roman"/>
        <family val="1"/>
        <charset val="162"/>
      </rPr>
      <t>Madde  36 –</t>
    </r>
    <r>
      <rPr>
        <sz val="11"/>
        <color theme="1"/>
        <rFont val="Times New Roman"/>
        <family val="1"/>
        <charset val="162"/>
      </rPr>
      <t>Taşınmaz kültür varlığı sahiplerinin kendi mülkleri içinde kültür varlığı aramak maksadı ile araştırma, sondaj ve kazı yapmaları da bu Kanunun 35 ve 41 inci maddeleri hükümlerine tabidir.</t>
    </r>
  </si>
  <si>
    <t>*İmar Planı başvuruları dışında 3713 sayılı ve 3294 sayılı kanun kapsamında kalanlardan ücret alınmayacaktır.</t>
  </si>
  <si>
    <t>*6306 sayılı Kanuna esas iş ve işlemlerden plan inceleme ve işlem hizmet bedeli alınmaz.</t>
  </si>
  <si>
    <t>7174 sayılı Kanun kapsamında basit onarım, rölöve öncesi temizlik görüş talepleri (Parsel başına)</t>
  </si>
  <si>
    <t xml:space="preserve">7174  sayılı Kanun kapsamında korunması gerekli taşınmaz kültür varlığı olarak tescilli taşınmazlara ve alanlara ilişkin bilgi (çıktı) talepleri </t>
  </si>
  <si>
    <t>7174 sayılı Kanun kapsamında her türlü sit sınırı, tescil haritası ve korunma alanı sınırlarının iletilmesine ilişkin (sayısal) talepler (Sayısal pafta başına)</t>
  </si>
  <si>
    <t>7174 sayılı Kanun kapsamında madencilik  taleplerine ilişkin inceleme ve görüş talepleri</t>
  </si>
  <si>
    <t xml:space="preserve">7174 sayılı Kanun kapsamında izin, görüş ve  hertürlü izin (İnşai faaliyet,izin,inşaat ruhsatı, yapı kullanma izni, sondaj, su kuyusu açma, yıkım vb.) </t>
  </si>
  <si>
    <t>Başkanlığımızca 7174 sayılı Kanun kapsamında değerlendirilecek İmar Uygulamaları</t>
  </si>
  <si>
    <t xml:space="preserve"> Başkanlığımızca 7174 sayılı Kanun kapsamında değerlendirilecek İmar Planları</t>
  </si>
  <si>
    <t>7174 sayılı Kanun kapsamında yapılan başvurular</t>
  </si>
  <si>
    <t>7174 sayılı Kanun kapsamında yapılan faaliyet başvuruları</t>
  </si>
  <si>
    <t>*Mahkeme kararı, teknik ve maddi hataların düzeltilmesi ve itirazlar sonucu emsal artışı ya da kullanım değişikliğine neden olmayan plan onama işlemlerinden; plan inceleme ve işlem hizmet  bedeli alınmaz.</t>
  </si>
  <si>
    <t xml:space="preserve"> Notlar:</t>
  </si>
  <si>
    <t>GERÇEK-TÜZEL KİŞİLERDEN ALINACAK ÜCRETLER</t>
  </si>
  <si>
    <t>Konut m2</t>
  </si>
  <si>
    <t>Ticaret ve diğer m2</t>
  </si>
  <si>
    <t>7174  sayılı Kanun, ilgili Kanunlar ve diğer mevzuatlar kapsamında onaylı  Nazım ve Uygulama İmar Planlarının yeniden yürürlüğe konulması talepleri   (m2 başına (brüt))</t>
  </si>
  <si>
    <t>Ticaret ve diğer 0-100(Brüt inşaat alanı)</t>
  </si>
  <si>
    <t>Konut 0-100 m2 arası(Brüt inşaat alanı)</t>
  </si>
  <si>
    <t>Restorasyon, Rekonstrüksiyon,  Konservasyon ve yeni yapı mimari  projesi tadilatı talebi (başvuru başına )</t>
  </si>
  <si>
    <t>Ticaret, ve Tarımsal Amaçlı Depo  ve diğer</t>
  </si>
  <si>
    <t xml:space="preserve">Konut </t>
  </si>
  <si>
    <t>7174 ve 2863 sayılı Kanun kapsamında, Restorasyon, Rekonstrüksiyon,  Konservasyon, yeni yapı mimari  projesi (ilk başvuru ve ilave yapılaşma)  talebi (m2 başına (brüt))</t>
  </si>
  <si>
    <t>Başvuru başına</t>
  </si>
  <si>
    <t>7174 ve 2863 sayılı Kanun kapsamında,  Avan Proje değerlendirilmesi  (İlk Başvuru)</t>
  </si>
  <si>
    <t>Değişiklik tasarımı başına</t>
  </si>
  <si>
    <t>7174  sayılı Kanun kapsamında  tevhid, ifraz, terk, irtifak vb. uygulama talepleri</t>
  </si>
  <si>
    <t>Parsel başına</t>
  </si>
  <si>
    <t xml:space="preserve">7174 sayılı Kanun kapsamında Cins değişikliğine ilişkin görüş talepleri </t>
  </si>
  <si>
    <t>7174 sayılı Kanun kapsamında  Turizm Amaçlı Kamu Yararı Kararı Alınması gereken proje 
(yeni başvuru/tadilat) talebi (m2 başına (brüt))</t>
  </si>
  <si>
    <t xml:space="preserve">2024 YILI BİRİM FİYAT (TL) </t>
  </si>
  <si>
    <t>815,48                                       (GÜNLÜK)</t>
  </si>
  <si>
    <t>12.232,19                                       (AYLIK)</t>
  </si>
  <si>
    <t>1.223,22 (Fotoğraf çekimi - saat başına)</t>
  </si>
  <si>
    <t>36.696,61 (Film/Video- Dakika)</t>
  </si>
  <si>
    <t>12.232,19 (Basılı)</t>
  </si>
  <si>
    <t>36.696,61 (Hafta İçi - Günlük)</t>
  </si>
  <si>
    <t>48.928,80  (Hafta Sonu - Günlük)</t>
  </si>
  <si>
    <t>109.337,40
(YILLIK)</t>
  </si>
  <si>
    <t>Ek-1</t>
  </si>
  <si>
    <t>(Değişik:RG-18/1/2024-32433) (Bu değişiklik 1/1/2024 tarihinden geçerli olmak üzere yayımı tarihinde yürürlüğe girer.</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</si>
</sst>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rgb="FFFF0000"/>
      <name val="Calibri"/>
      <family val="2"/>
      <scheme val="minor"/>
    </font>
    <font>
      <sz val="12"/>
      <color theme="1"/>
      <name val="Times New Roman"/>
      <family val="1"/>
      <charset val="162"/>
    </font>
    <font>
      <b/>
      <sz val="12"/>
      <color theme="1"/>
      <name val="Times New Roman"/>
      <family val="1"/>
      <charset val="162"/>
    </font>
    <font>
      <sz val="10"/>
      <color rgb="FF000000"/>
      <name val="Times New Roman"/>
      <family val="1"/>
      <charset val="162"/>
    </font>
    <font>
      <sz val="12"/>
      <color theme="1"/>
      <name val="Calibri"/>
      <family val="2"/>
      <scheme val="minor"/>
    </font>
    <font>
      <b/>
      <sz val="12"/>
      <name val="Times New Roman"/>
      <family val="1"/>
      <charset val="162"/>
    </font>
    <font>
      <sz val="11"/>
      <color theme="1"/>
      <name val="Times New Roman"/>
      <family val="1"/>
      <charset val="162"/>
    </font>
    <font>
      <b/>
      <sz val="11"/>
      <color theme="1"/>
      <name val="Times New Roman"/>
      <family val="1"/>
      <charset val="162"/>
    </font>
    <font>
      <sz val="11"/>
      <name val="Times New Roman"/>
      <family val="1"/>
      <charset val="162"/>
    </font>
    <font>
      <sz val="11"/>
      <color rgb="FFFF0000"/>
      <name val="Times New Roman"/>
      <family val="1"/>
      <charset val="162"/>
    </font>
  </fonts>
  <fills count="3">
    <fill>
      <patternFill patternType="none"/>
    </fill>
    <fill>
      <patternFill patternType="gray125"/>
    </fill>
    <fill>
      <patternFill patternType="solid">
        <fgColor rgb="FFFFFF00"/>
        <bgColor indexed="64"/>
      </patternFill>
    </fill>
  </fills>
  <borders count="4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style="thin">
        <color auto="1"/>
      </left>
      <right/>
      <top style="medium">
        <color indexed="64"/>
      </top>
      <bottom/>
      <diagonal/>
    </border>
    <border>
      <left/>
      <right style="thin">
        <color auto="1"/>
      </right>
      <top style="medium">
        <color indexed="64"/>
      </top>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thin">
        <color auto="1"/>
      </left>
      <right/>
      <top style="thin">
        <color auto="1"/>
      </top>
      <bottom style="medium">
        <color indexed="64"/>
      </bottom>
      <diagonal/>
    </border>
    <border>
      <left style="thin">
        <color auto="1"/>
      </left>
      <right/>
      <top style="thin">
        <color auto="1"/>
      </top>
      <bottom style="thin">
        <color auto="1"/>
      </bottom>
      <diagonal/>
    </border>
    <border>
      <left/>
      <right/>
      <top style="thin">
        <color auto="1"/>
      </top>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top/>
      <bottom style="thin">
        <color auto="1"/>
      </bottom>
      <diagonal/>
    </border>
    <border>
      <left/>
      <right/>
      <top/>
      <bottom style="thin">
        <color auto="1"/>
      </bottom>
      <diagonal/>
    </border>
    <border>
      <left style="medium">
        <color indexed="64"/>
      </left>
      <right style="thin">
        <color auto="1"/>
      </right>
      <top/>
      <bottom/>
      <diagonal/>
    </border>
    <border>
      <left style="thin">
        <color auto="1"/>
      </left>
      <right style="medium">
        <color indexed="64"/>
      </right>
      <top style="thin">
        <color auto="1"/>
      </top>
      <bottom style="medium">
        <color auto="1"/>
      </bottom>
      <diagonal/>
    </border>
    <border>
      <left/>
      <right style="medium">
        <color indexed="64"/>
      </right>
      <top style="thin">
        <color auto="1"/>
      </top>
      <bottom style="medium">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s>
  <cellStyleXfs count="3">
    <xf numFmtId="0" fontId="0" fillId="0" borderId="0"/>
    <xf numFmtId="0" fontId="4" fillId="0" borderId="0"/>
    <xf numFmtId="0" fontId="4" fillId="0" borderId="0"/>
  </cellStyleXfs>
  <cellXfs count="140">
    <xf numFmtId="0" fontId="0" fillId="0" borderId="0" xfId="0"/>
    <xf numFmtId="0" fontId="7" fillId="0" borderId="2" xfId="0" applyFont="1" applyFill="1" applyBorder="1" applyAlignment="1">
      <alignment vertical="center" wrapText="1"/>
    </xf>
    <xf numFmtId="0" fontId="7" fillId="0" borderId="0" xfId="0" applyFont="1" applyFill="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7" fillId="0" borderId="30"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2" fillId="0" borderId="34" xfId="0" applyFont="1" applyFill="1" applyBorder="1" applyAlignment="1">
      <alignment horizontal="center" vertical="center"/>
    </xf>
    <xf numFmtId="0" fontId="7" fillId="0" borderId="17"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30"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7" fillId="0" borderId="0" xfId="0" applyFont="1" applyFill="1" applyAlignment="1">
      <alignment vertical="center"/>
    </xf>
    <xf numFmtId="4" fontId="7" fillId="0" borderId="0" xfId="0" applyNumberFormat="1" applyFont="1" applyFill="1" applyAlignment="1">
      <alignment vertical="center"/>
    </xf>
    <xf numFmtId="0" fontId="0" fillId="0" borderId="0" xfId="0" applyFill="1" applyBorder="1" applyAlignment="1">
      <alignment vertical="center"/>
    </xf>
    <xf numFmtId="0" fontId="0" fillId="0" borderId="0" xfId="0" applyFill="1" applyAlignment="1">
      <alignment vertical="center"/>
    </xf>
    <xf numFmtId="0" fontId="2" fillId="0" borderId="11" xfId="0" applyFont="1" applyFill="1" applyBorder="1" applyAlignment="1">
      <alignment vertical="center"/>
    </xf>
    <xf numFmtId="0" fontId="2" fillId="0" borderId="12"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Alignment="1">
      <alignment vertical="center"/>
    </xf>
    <xf numFmtId="0" fontId="3" fillId="0" borderId="2" xfId="0" applyFont="1" applyFill="1" applyBorder="1" applyAlignment="1">
      <alignment vertical="center" wrapText="1"/>
    </xf>
    <xf numFmtId="0" fontId="3" fillId="0" borderId="4" xfId="0" applyFont="1" applyFill="1" applyBorder="1" applyAlignment="1">
      <alignment vertical="center" wrapText="1"/>
    </xf>
    <xf numFmtId="0" fontId="5" fillId="0" borderId="0" xfId="0" applyFont="1" applyFill="1" applyBorder="1" applyAlignment="1">
      <alignment vertical="center" wrapText="1"/>
    </xf>
    <xf numFmtId="0" fontId="0" fillId="0" borderId="0" xfId="0" applyFill="1" applyBorder="1" applyAlignment="1">
      <alignment vertical="center" wrapText="1"/>
    </xf>
    <xf numFmtId="0" fontId="7" fillId="0" borderId="30" xfId="0" applyFont="1" applyFill="1" applyBorder="1" applyAlignment="1">
      <alignment vertical="center" wrapText="1"/>
    </xf>
    <xf numFmtId="0" fontId="10" fillId="0" borderId="37" xfId="0" applyFont="1" applyFill="1" applyBorder="1" applyAlignment="1">
      <alignment vertical="center" wrapText="1"/>
    </xf>
    <xf numFmtId="0" fontId="7" fillId="0" borderId="37" xfId="0" applyFont="1" applyFill="1" applyBorder="1" applyAlignment="1">
      <alignment vertical="center" wrapText="1"/>
    </xf>
    <xf numFmtId="0" fontId="1" fillId="0" borderId="0" xfId="0" applyFont="1" applyFill="1" applyBorder="1" applyAlignment="1">
      <alignment vertical="center" wrapText="1"/>
    </xf>
    <xf numFmtId="0" fontId="2" fillId="0" borderId="33" xfId="0" applyFont="1" applyFill="1" applyBorder="1" applyAlignment="1">
      <alignment horizontal="center" vertical="center"/>
    </xf>
    <xf numFmtId="0" fontId="2" fillId="0" borderId="33" xfId="0" applyFont="1" applyFill="1" applyBorder="1" applyAlignment="1">
      <alignment horizontal="center" vertical="center" wrapText="1"/>
    </xf>
    <xf numFmtId="0" fontId="10" fillId="0" borderId="30" xfId="0" applyFont="1" applyFill="1" applyBorder="1" applyAlignment="1">
      <alignment vertical="center" wrapText="1"/>
    </xf>
    <xf numFmtId="0" fontId="10" fillId="0" borderId="1" xfId="0" applyFont="1" applyFill="1" applyBorder="1" applyAlignment="1">
      <alignment vertical="center" wrapText="1"/>
    </xf>
    <xf numFmtId="0" fontId="3" fillId="2" borderId="1" xfId="0" applyFont="1" applyFill="1" applyBorder="1" applyAlignment="1">
      <alignment horizontal="center" vertical="center"/>
    </xf>
    <xf numFmtId="0" fontId="10" fillId="0" borderId="31" xfId="0" applyFont="1" applyFill="1" applyBorder="1" applyAlignment="1">
      <alignment vertical="center" wrapText="1"/>
    </xf>
    <xf numFmtId="0" fontId="7" fillId="0" borderId="31" xfId="0" applyFont="1" applyFill="1" applyBorder="1" applyAlignment="1">
      <alignment vertical="center" wrapText="1"/>
    </xf>
    <xf numFmtId="0" fontId="3" fillId="2" borderId="30" xfId="0" applyFont="1" applyFill="1" applyBorder="1" applyAlignment="1">
      <alignment horizontal="center" vertical="center"/>
    </xf>
    <xf numFmtId="4" fontId="3" fillId="0" borderId="0" xfId="0" applyNumberFormat="1" applyFont="1" applyFill="1" applyAlignment="1">
      <alignment horizontal="right" vertical="center"/>
    </xf>
    <xf numFmtId="4" fontId="7" fillId="0" borderId="30" xfId="0" applyNumberFormat="1" applyFont="1" applyFill="1" applyBorder="1" applyAlignment="1">
      <alignment horizontal="center" vertical="center" wrapText="1"/>
    </xf>
    <xf numFmtId="4" fontId="7" fillId="0" borderId="43" xfId="0" applyNumberFormat="1" applyFont="1" applyFill="1" applyBorder="1" applyAlignment="1">
      <alignment horizontal="center" vertical="center" wrapText="1"/>
    </xf>
    <xf numFmtId="0" fontId="7" fillId="0" borderId="30" xfId="0" applyFont="1" applyFill="1" applyBorder="1" applyAlignment="1">
      <alignment horizontal="center" vertical="center" wrapText="1"/>
    </xf>
    <xf numFmtId="0" fontId="2" fillId="0" borderId="17" xfId="0" applyFont="1" applyFill="1" applyBorder="1" applyAlignment="1">
      <alignment horizontal="center" vertical="center"/>
    </xf>
    <xf numFmtId="0" fontId="2" fillId="0" borderId="34" xfId="0" applyFont="1" applyFill="1" applyBorder="1" applyAlignment="1">
      <alignment horizontal="center" vertical="center"/>
    </xf>
    <xf numFmtId="4" fontId="9" fillId="0" borderId="35" xfId="0" applyNumberFormat="1" applyFont="1" applyFill="1" applyBorder="1" applyAlignment="1">
      <alignment horizontal="center" vertical="center" wrapText="1"/>
    </xf>
    <xf numFmtId="4" fontId="9" fillId="0" borderId="44" xfId="0" applyNumberFormat="1" applyFont="1" applyFill="1" applyBorder="1" applyAlignment="1">
      <alignment horizontal="center" vertical="center" wrapText="1"/>
    </xf>
    <xf numFmtId="0" fontId="9" fillId="0" borderId="38"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39" xfId="0" applyFont="1" applyFill="1" applyBorder="1" applyAlignment="1">
      <alignment horizontal="center" vertical="center" wrapText="1"/>
    </xf>
    <xf numFmtId="4" fontId="7" fillId="0" borderId="1" xfId="0" applyNumberFormat="1" applyFont="1" applyFill="1" applyBorder="1" applyAlignment="1">
      <alignment horizontal="center" vertical="center" wrapText="1"/>
    </xf>
    <xf numFmtId="4" fontId="7" fillId="0" borderId="45"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37" xfId="0" applyFont="1" applyFill="1" applyBorder="1" applyAlignment="1">
      <alignment horizontal="center" vertical="center" wrapText="1"/>
    </xf>
    <xf numFmtId="0" fontId="9" fillId="0" borderId="7" xfId="0" applyFont="1" applyFill="1" applyBorder="1" applyAlignment="1">
      <alignment horizontal="center" vertical="center" wrapText="1"/>
    </xf>
    <xf numFmtId="4" fontId="7" fillId="0" borderId="35" xfId="0" applyNumberFormat="1" applyFont="1" applyFill="1" applyBorder="1" applyAlignment="1">
      <alignment horizontal="center" vertical="center" wrapText="1"/>
    </xf>
    <xf numFmtId="4" fontId="7" fillId="0" borderId="44"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4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9" fillId="0" borderId="8" xfId="0" applyFont="1" applyFill="1" applyBorder="1" applyAlignment="1">
      <alignment horizontal="center" vertical="center" wrapText="1"/>
    </xf>
    <xf numFmtId="4" fontId="7" fillId="0" borderId="11" xfId="0" applyNumberFormat="1" applyFont="1" applyFill="1" applyBorder="1" applyAlignment="1">
      <alignment horizontal="center" vertical="center" wrapText="1"/>
    </xf>
    <xf numFmtId="4" fontId="7" fillId="0" borderId="15" xfId="0" applyNumberFormat="1"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42" xfId="0" applyFont="1" applyFill="1" applyBorder="1" applyAlignment="1">
      <alignment horizontal="center" vertical="center" wrapText="1"/>
    </xf>
    <xf numFmtId="0" fontId="7" fillId="0" borderId="34" xfId="0" applyFont="1" applyFill="1" applyBorder="1" applyAlignment="1">
      <alignment horizontal="center" vertical="center" wrapText="1"/>
    </xf>
    <xf numFmtId="4" fontId="7" fillId="0" borderId="36" xfId="0" applyNumberFormat="1" applyFont="1" applyFill="1" applyBorder="1" applyAlignment="1">
      <alignment horizontal="center" vertical="center" wrapText="1"/>
    </xf>
    <xf numFmtId="4" fontId="7" fillId="0" borderId="46" xfId="0" applyNumberFormat="1" applyFont="1" applyFill="1" applyBorder="1" applyAlignment="1">
      <alignment horizontal="center" vertical="center" wrapText="1"/>
    </xf>
    <xf numFmtId="0" fontId="7" fillId="0" borderId="36"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4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23" xfId="0" applyFont="1" applyFill="1" applyBorder="1" applyAlignment="1">
      <alignment horizontal="left" vertical="center"/>
    </xf>
    <xf numFmtId="0" fontId="7" fillId="0" borderId="24" xfId="0" applyFont="1" applyFill="1" applyBorder="1" applyAlignment="1">
      <alignment horizontal="left" vertical="center"/>
    </xf>
    <xf numFmtId="0" fontId="7" fillId="0" borderId="25" xfId="0" applyFont="1" applyFill="1" applyBorder="1" applyAlignment="1">
      <alignment horizontal="left" vertical="center"/>
    </xf>
    <xf numFmtId="0" fontId="7" fillId="0" borderId="16" xfId="0" applyFont="1" applyFill="1" applyBorder="1" applyAlignment="1">
      <alignment horizontal="center" vertical="center" wrapText="1"/>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5" xfId="0" applyFont="1" applyFill="1" applyBorder="1" applyAlignment="1">
      <alignment horizontal="center" vertical="center"/>
    </xf>
    <xf numFmtId="0" fontId="9" fillId="0" borderId="2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22" xfId="0" applyFont="1" applyFill="1" applyBorder="1" applyAlignment="1">
      <alignment horizontal="left" vertical="center" wrapText="1"/>
    </xf>
    <xf numFmtId="0" fontId="9" fillId="0" borderId="21" xfId="0" applyFont="1" applyFill="1" applyBorder="1" applyAlignment="1">
      <alignment vertical="center" wrapText="1"/>
    </xf>
    <xf numFmtId="0" fontId="9" fillId="0" borderId="0" xfId="0" applyFont="1" applyFill="1" applyBorder="1" applyAlignment="1">
      <alignment vertical="center"/>
    </xf>
    <xf numFmtId="0" fontId="9" fillId="0" borderId="22" xfId="0" applyFont="1" applyFill="1" applyBorder="1" applyAlignment="1">
      <alignment vertical="center"/>
    </xf>
    <xf numFmtId="0" fontId="7" fillId="0" borderId="21" xfId="0" applyFont="1" applyFill="1" applyBorder="1" applyAlignment="1">
      <alignment vertical="center"/>
    </xf>
    <xf numFmtId="0" fontId="7" fillId="0" borderId="0" xfId="0" applyFont="1" applyFill="1" applyBorder="1" applyAlignment="1">
      <alignment vertical="center"/>
    </xf>
    <xf numFmtId="0" fontId="7" fillId="0" borderId="22" xfId="0" applyFont="1" applyFill="1" applyBorder="1" applyAlignment="1">
      <alignment vertical="center"/>
    </xf>
    <xf numFmtId="0" fontId="7" fillId="0" borderId="18" xfId="0" applyFont="1" applyFill="1" applyBorder="1" applyAlignment="1">
      <alignment vertical="center"/>
    </xf>
    <xf numFmtId="0" fontId="7" fillId="0" borderId="19" xfId="0" applyFont="1" applyFill="1" applyBorder="1" applyAlignment="1">
      <alignment vertical="center"/>
    </xf>
    <xf numFmtId="0" fontId="7" fillId="0" borderId="20" xfId="0" applyFont="1" applyFill="1" applyBorder="1" applyAlignment="1">
      <alignment vertical="center"/>
    </xf>
    <xf numFmtId="0" fontId="7" fillId="0" borderId="18"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7" fillId="0" borderId="10"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6" fillId="0" borderId="12"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28" xfId="0" applyFont="1" applyFill="1" applyBorder="1" applyAlignment="1">
      <alignment horizontal="center" vertical="center"/>
    </xf>
    <xf numFmtId="0" fontId="3" fillId="0" borderId="10"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2" fillId="0" borderId="1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9" xfId="0" applyFont="1" applyFill="1" applyBorder="1" applyAlignment="1">
      <alignment horizontal="center" vertical="center"/>
    </xf>
    <xf numFmtId="0" fontId="8" fillId="0" borderId="26"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28"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2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5" xfId="0" applyFont="1" applyFill="1" applyBorder="1" applyAlignment="1">
      <alignment horizontal="center" vertical="center"/>
    </xf>
    <xf numFmtId="0" fontId="3" fillId="0" borderId="35"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9" fillId="0" borderId="3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7" fillId="0" borderId="4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7" fillId="0" borderId="35" xfId="0" applyFont="1" applyFill="1" applyBorder="1" applyAlignment="1">
      <alignment horizontal="center" vertical="center" wrapText="1"/>
    </xf>
    <xf numFmtId="0" fontId="7" fillId="0" borderId="32" xfId="0" applyFont="1" applyFill="1" applyBorder="1" applyAlignment="1">
      <alignment horizontal="center" vertical="center" wrapText="1"/>
    </xf>
    <xf numFmtId="2" fontId="7" fillId="0" borderId="35" xfId="0" applyNumberFormat="1" applyFont="1" applyFill="1" applyBorder="1" applyAlignment="1">
      <alignment horizontal="center" vertical="center" wrapText="1"/>
    </xf>
    <xf numFmtId="2" fontId="7" fillId="0" borderId="44" xfId="0" applyNumberFormat="1" applyFont="1" applyFill="1" applyBorder="1" applyAlignment="1">
      <alignment horizontal="center" vertical="center" wrapText="1"/>
    </xf>
    <xf numFmtId="0" fontId="8" fillId="0" borderId="0" xfId="0" applyFont="1" applyFill="1" applyAlignment="1">
      <alignment horizontal="left" vertical="center"/>
    </xf>
  </cellXfs>
  <cellStyles count="3">
    <cellStyle name="Normal" xfId="0" builtinId="0"/>
    <cellStyle name="Normal 3" xfId="1"/>
    <cellStyle name="Normal 5"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6"/>
  <sheetViews>
    <sheetView tabSelected="1" zoomScale="115" zoomScaleNormal="115" zoomScaleSheetLayoutView="115" workbookViewId="0">
      <selection activeCell="B9" sqref="B9:I9"/>
    </sheetView>
  </sheetViews>
  <sheetFormatPr defaultRowHeight="15" x14ac:dyDescent="0.25"/>
  <cols>
    <col min="1" max="1" width="1.5703125" style="16" customWidth="1"/>
    <col min="2" max="2" width="7" style="2" customWidth="1"/>
    <col min="3" max="3" width="67" style="13" hidden="1" customWidth="1"/>
    <col min="4" max="4" width="30.28515625" style="13" hidden="1" customWidth="1"/>
    <col min="5" max="5" width="43.42578125" style="13" customWidth="1"/>
    <col min="6" max="6" width="23.42578125" style="13" customWidth="1"/>
    <col min="7" max="7" width="23.140625" style="13" customWidth="1"/>
    <col min="8" max="8" width="16.85546875" style="13" customWidth="1"/>
    <col min="9" max="9" width="17.140625" style="14" customWidth="1"/>
    <col min="10" max="10" width="27.7109375" style="15" customWidth="1"/>
    <col min="11" max="11" width="9.140625" style="15"/>
    <col min="12" max="16384" width="9.140625" style="16"/>
  </cols>
  <sheetData>
    <row r="1" spans="2:13" x14ac:dyDescent="0.25">
      <c r="E1" s="139" t="s">
        <v>79</v>
      </c>
      <c r="F1" s="139"/>
      <c r="G1" s="139"/>
      <c r="H1" s="139"/>
      <c r="I1" s="139"/>
    </row>
    <row r="2" spans="2:13" ht="16.5" thickBot="1" x14ac:dyDescent="0.3">
      <c r="I2" s="37" t="s">
        <v>78</v>
      </c>
    </row>
    <row r="3" spans="2:13" s="20" customFormat="1" ht="15.75" x14ac:dyDescent="0.25">
      <c r="B3" s="112" t="s">
        <v>4</v>
      </c>
      <c r="C3" s="17"/>
      <c r="D3" s="18"/>
      <c r="E3" s="113" t="s">
        <v>13</v>
      </c>
      <c r="F3" s="114"/>
      <c r="G3" s="109" t="s">
        <v>52</v>
      </c>
      <c r="H3" s="110"/>
      <c r="I3" s="111"/>
      <c r="J3" s="19"/>
      <c r="K3" s="19"/>
    </row>
    <row r="4" spans="2:13" s="20" customFormat="1" ht="82.5" customHeight="1" thickBot="1" x14ac:dyDescent="0.3">
      <c r="B4" s="41"/>
      <c r="C4" s="21" t="s">
        <v>1</v>
      </c>
      <c r="D4" s="22"/>
      <c r="E4" s="115"/>
      <c r="F4" s="116"/>
      <c r="G4" s="125" t="s">
        <v>69</v>
      </c>
      <c r="H4" s="126"/>
      <c r="I4" s="127"/>
      <c r="J4" s="23"/>
      <c r="K4" s="23"/>
    </row>
    <row r="5" spans="2:13" ht="45" customHeight="1" x14ac:dyDescent="0.25">
      <c r="B5" s="117" t="s">
        <v>14</v>
      </c>
      <c r="C5" s="118"/>
      <c r="D5" s="118"/>
      <c r="E5" s="118"/>
      <c r="F5" s="118"/>
      <c r="G5" s="118"/>
      <c r="H5" s="118"/>
      <c r="I5" s="119"/>
      <c r="J5" s="24"/>
      <c r="K5" s="24"/>
      <c r="L5" s="24"/>
      <c r="M5" s="24"/>
    </row>
    <row r="6" spans="2:13" ht="45" customHeight="1" x14ac:dyDescent="0.25">
      <c r="B6" s="10">
        <v>1</v>
      </c>
      <c r="C6" s="4" t="s">
        <v>31</v>
      </c>
      <c r="D6" s="4" t="s">
        <v>32</v>
      </c>
      <c r="E6" s="128" t="s">
        <v>5</v>
      </c>
      <c r="F6" s="129"/>
      <c r="G6" s="130"/>
      <c r="H6" s="74">
        <f>19298.56*158.46/100</f>
        <v>30580.498176000001</v>
      </c>
      <c r="I6" s="75"/>
    </row>
    <row r="7" spans="2:13" ht="45" customHeight="1" x14ac:dyDescent="0.25">
      <c r="B7" s="10">
        <v>2</v>
      </c>
      <c r="C7" s="4" t="s">
        <v>33</v>
      </c>
      <c r="D7" s="4" t="s">
        <v>32</v>
      </c>
      <c r="E7" s="128" t="s">
        <v>6</v>
      </c>
      <c r="F7" s="129"/>
      <c r="G7" s="130"/>
      <c r="H7" s="74">
        <f>10292.57*158.46/100</f>
        <v>16309.606422000001</v>
      </c>
      <c r="I7" s="75"/>
    </row>
    <row r="8" spans="2:13" ht="45" customHeight="1" thickBot="1" x14ac:dyDescent="0.3">
      <c r="B8" s="12">
        <v>3</v>
      </c>
      <c r="C8" s="25"/>
      <c r="D8" s="25"/>
      <c r="E8" s="45" t="s">
        <v>15</v>
      </c>
      <c r="F8" s="46"/>
      <c r="G8" s="47"/>
      <c r="H8" s="54">
        <f>4544.36*158.46/100</f>
        <v>7200.9928559999998</v>
      </c>
      <c r="I8" s="55"/>
    </row>
    <row r="9" spans="2:13" ht="45" customHeight="1" x14ac:dyDescent="0.25">
      <c r="B9" s="120" t="s">
        <v>47</v>
      </c>
      <c r="C9" s="121"/>
      <c r="D9" s="121"/>
      <c r="E9" s="121"/>
      <c r="F9" s="121"/>
      <c r="G9" s="121"/>
      <c r="H9" s="121"/>
      <c r="I9" s="122"/>
      <c r="L9" s="15"/>
      <c r="M9" s="15"/>
    </row>
    <row r="10" spans="2:13" ht="45" customHeight="1" x14ac:dyDescent="0.25">
      <c r="B10" s="8">
        <v>4</v>
      </c>
      <c r="C10" s="1">
        <v>8</v>
      </c>
      <c r="D10" s="1">
        <v>8</v>
      </c>
      <c r="E10" s="76" t="s">
        <v>26</v>
      </c>
      <c r="F10" s="78"/>
      <c r="G10" s="9" t="s">
        <v>25</v>
      </c>
      <c r="H10" s="48">
        <f>15.43*158.46/100</f>
        <v>24.450378000000001</v>
      </c>
      <c r="I10" s="49"/>
    </row>
    <row r="11" spans="2:13" ht="22.5" customHeight="1" x14ac:dyDescent="0.25">
      <c r="B11" s="71">
        <v>5</v>
      </c>
      <c r="C11" s="1"/>
      <c r="D11" s="1"/>
      <c r="E11" s="79" t="s">
        <v>27</v>
      </c>
      <c r="F11" s="80"/>
      <c r="G11" s="9" t="s">
        <v>53</v>
      </c>
      <c r="H11" s="74">
        <f>25.73*158.46/100</f>
        <v>40.771758000000005</v>
      </c>
      <c r="I11" s="75"/>
    </row>
    <row r="12" spans="2:13" ht="21" customHeight="1" x14ac:dyDescent="0.25">
      <c r="B12" s="73"/>
      <c r="C12" s="1">
        <v>8</v>
      </c>
      <c r="D12" s="1">
        <v>8</v>
      </c>
      <c r="E12" s="83"/>
      <c r="F12" s="84"/>
      <c r="G12" s="9" t="s">
        <v>54</v>
      </c>
      <c r="H12" s="74">
        <f>32.15*158.46/100</f>
        <v>50.944889999999994</v>
      </c>
      <c r="I12" s="75"/>
    </row>
    <row r="13" spans="2:13" ht="45" customHeight="1" x14ac:dyDescent="0.25">
      <c r="B13" s="8">
        <v>6</v>
      </c>
      <c r="C13" s="26"/>
      <c r="D13" s="27"/>
      <c r="E13" s="79" t="s">
        <v>24</v>
      </c>
      <c r="F13" s="80"/>
      <c r="G13" s="6" t="s">
        <v>25</v>
      </c>
      <c r="H13" s="76">
        <v>61.15</v>
      </c>
      <c r="I13" s="131"/>
    </row>
    <row r="14" spans="2:13" ht="45" customHeight="1" thickBot="1" x14ac:dyDescent="0.3">
      <c r="B14" s="12">
        <v>7</v>
      </c>
      <c r="C14" s="34"/>
      <c r="D14" s="35"/>
      <c r="E14" s="135" t="s">
        <v>55</v>
      </c>
      <c r="F14" s="136"/>
      <c r="G14" s="11" t="s">
        <v>25</v>
      </c>
      <c r="H14" s="137">
        <f>10*158.46/100</f>
        <v>15.846000000000002</v>
      </c>
      <c r="I14" s="138"/>
    </row>
    <row r="15" spans="2:13" ht="45" customHeight="1" x14ac:dyDescent="0.25">
      <c r="B15" s="89" t="s">
        <v>28</v>
      </c>
      <c r="C15" s="123"/>
      <c r="D15" s="123"/>
      <c r="E15" s="123"/>
      <c r="F15" s="123"/>
      <c r="G15" s="123"/>
      <c r="H15" s="123"/>
      <c r="I15" s="124"/>
      <c r="J15" s="28"/>
      <c r="L15" s="15"/>
      <c r="M15" s="15"/>
    </row>
    <row r="16" spans="2:13" ht="45" customHeight="1" x14ac:dyDescent="0.25">
      <c r="B16" s="7">
        <v>8</v>
      </c>
      <c r="C16" s="29"/>
      <c r="D16" s="29"/>
      <c r="E16" s="30" t="s">
        <v>63</v>
      </c>
      <c r="F16" s="76" t="s">
        <v>62</v>
      </c>
      <c r="G16" s="78"/>
      <c r="H16" s="48">
        <f>1500*158.46/100</f>
        <v>2376.9</v>
      </c>
      <c r="I16" s="49"/>
      <c r="J16" s="28"/>
      <c r="L16" s="15"/>
      <c r="M16" s="15"/>
    </row>
    <row r="17" spans="2:13" ht="45" customHeight="1" x14ac:dyDescent="0.25">
      <c r="B17" s="41">
        <v>9</v>
      </c>
      <c r="C17" s="29"/>
      <c r="D17" s="29"/>
      <c r="E17" s="132" t="s">
        <v>61</v>
      </c>
      <c r="F17" s="76" t="s">
        <v>60</v>
      </c>
      <c r="G17" s="78"/>
      <c r="H17" s="48">
        <f>13.38*158.46/100</f>
        <v>21.201948000000002</v>
      </c>
      <c r="I17" s="49"/>
      <c r="J17" s="28"/>
      <c r="L17" s="15"/>
      <c r="M17" s="15"/>
    </row>
    <row r="18" spans="2:13" ht="45" customHeight="1" x14ac:dyDescent="0.25">
      <c r="B18" s="42"/>
      <c r="C18" s="29"/>
      <c r="D18" s="29"/>
      <c r="E18" s="133"/>
      <c r="F18" s="76" t="s">
        <v>59</v>
      </c>
      <c r="G18" s="78"/>
      <c r="H18" s="48">
        <f>28.98*158.46/100</f>
        <v>45.921707999999995</v>
      </c>
      <c r="I18" s="49"/>
      <c r="J18" s="28"/>
      <c r="L18" s="15"/>
      <c r="M18" s="15"/>
    </row>
    <row r="19" spans="2:13" ht="45" customHeight="1" x14ac:dyDescent="0.25">
      <c r="B19" s="41">
        <v>10</v>
      </c>
      <c r="C19" s="29"/>
      <c r="D19" s="29"/>
      <c r="E19" s="134" t="s">
        <v>58</v>
      </c>
      <c r="F19" s="76" t="s">
        <v>57</v>
      </c>
      <c r="G19" s="78"/>
      <c r="H19" s="48">
        <f>250*158.46/100</f>
        <v>396.15</v>
      </c>
      <c r="I19" s="49"/>
      <c r="J19" s="28"/>
      <c r="L19" s="15"/>
      <c r="M19" s="15"/>
    </row>
    <row r="20" spans="2:13" ht="45" customHeight="1" x14ac:dyDescent="0.25">
      <c r="B20" s="42"/>
      <c r="C20" s="29"/>
      <c r="D20" s="29"/>
      <c r="E20" s="134"/>
      <c r="F20" s="76" t="s">
        <v>56</v>
      </c>
      <c r="G20" s="78"/>
      <c r="H20" s="48">
        <f>500*158.46/100</f>
        <v>792.3</v>
      </c>
      <c r="I20" s="49"/>
      <c r="J20" s="28"/>
      <c r="L20" s="15"/>
      <c r="M20" s="15"/>
    </row>
    <row r="21" spans="2:13" ht="45" customHeight="1" thickBot="1" x14ac:dyDescent="0.3">
      <c r="B21" s="12">
        <v>11</v>
      </c>
      <c r="C21" s="25"/>
      <c r="D21" s="31"/>
      <c r="E21" s="45" t="s">
        <v>68</v>
      </c>
      <c r="F21" s="46"/>
      <c r="G21" s="47"/>
      <c r="H21" s="43">
        <f>51.45*158.46/100</f>
        <v>81.527670000000001</v>
      </c>
      <c r="I21" s="44"/>
      <c r="J21" s="16"/>
      <c r="K21" s="16"/>
    </row>
    <row r="22" spans="2:13" ht="45" customHeight="1" x14ac:dyDescent="0.25">
      <c r="B22" s="89" t="s">
        <v>46</v>
      </c>
      <c r="C22" s="90"/>
      <c r="D22" s="90"/>
      <c r="E22" s="90"/>
      <c r="F22" s="90"/>
      <c r="G22" s="90"/>
      <c r="H22" s="90"/>
      <c r="I22" s="91"/>
    </row>
    <row r="23" spans="2:13" ht="45" customHeight="1" x14ac:dyDescent="0.25">
      <c r="B23" s="10">
        <v>12</v>
      </c>
      <c r="C23" s="33"/>
      <c r="D23" s="33"/>
      <c r="E23" s="50" t="s">
        <v>67</v>
      </c>
      <c r="F23" s="50"/>
      <c r="G23" s="4" t="s">
        <v>66</v>
      </c>
      <c r="H23" s="48">
        <f>1500*158.46/100</f>
        <v>2376.9</v>
      </c>
      <c r="I23" s="49"/>
    </row>
    <row r="24" spans="2:13" ht="45" customHeight="1" thickBot="1" x14ac:dyDescent="0.3">
      <c r="B24" s="12">
        <v>13</v>
      </c>
      <c r="C24" s="36"/>
      <c r="D24" s="36"/>
      <c r="E24" s="40" t="s">
        <v>65</v>
      </c>
      <c r="F24" s="40"/>
      <c r="G24" s="5" t="s">
        <v>64</v>
      </c>
      <c r="H24" s="38">
        <f>1500*158.46/100</f>
        <v>2376.9</v>
      </c>
      <c r="I24" s="39"/>
    </row>
    <row r="25" spans="2:13" ht="45" customHeight="1" x14ac:dyDescent="0.25">
      <c r="B25" s="89" t="s">
        <v>48</v>
      </c>
      <c r="C25" s="90"/>
      <c r="D25" s="90"/>
      <c r="E25" s="90"/>
      <c r="F25" s="90"/>
      <c r="G25" s="90"/>
      <c r="H25" s="90"/>
      <c r="I25" s="91"/>
    </row>
    <row r="26" spans="2:13" ht="45" customHeight="1" x14ac:dyDescent="0.25">
      <c r="B26" s="10">
        <v>14</v>
      </c>
      <c r="C26" s="32" t="s">
        <v>2</v>
      </c>
      <c r="D26" s="4" t="s">
        <v>32</v>
      </c>
      <c r="E26" s="50" t="s">
        <v>41</v>
      </c>
      <c r="F26" s="50"/>
      <c r="G26" s="50"/>
      <c r="H26" s="74">
        <f>2573.15*158.46/100</f>
        <v>4077.4134900000004</v>
      </c>
      <c r="I26" s="75"/>
      <c r="J26" s="16"/>
      <c r="K26" s="16"/>
    </row>
    <row r="27" spans="2:13" ht="45" customHeight="1" x14ac:dyDescent="0.25">
      <c r="B27" s="10">
        <v>15</v>
      </c>
      <c r="C27" s="32"/>
      <c r="D27" s="4"/>
      <c r="E27" s="50" t="s">
        <v>45</v>
      </c>
      <c r="F27" s="50"/>
      <c r="G27" s="50"/>
      <c r="H27" s="74">
        <f>2058.51*158.46/100</f>
        <v>3261.9149460000003</v>
      </c>
      <c r="I27" s="75"/>
      <c r="J27" s="16"/>
      <c r="K27" s="16"/>
    </row>
    <row r="28" spans="2:13" ht="45" customHeight="1" x14ac:dyDescent="0.25">
      <c r="B28" s="10">
        <v>16</v>
      </c>
      <c r="C28" s="32"/>
      <c r="D28" s="4"/>
      <c r="E28" s="50" t="s">
        <v>19</v>
      </c>
      <c r="F28" s="50"/>
      <c r="G28" s="50"/>
      <c r="H28" s="74">
        <f>12.86*158.46/100</f>
        <v>20.377955999999998</v>
      </c>
      <c r="I28" s="75"/>
      <c r="J28" s="16"/>
      <c r="K28" s="16"/>
    </row>
    <row r="29" spans="2:13" ht="45" customHeight="1" x14ac:dyDescent="0.25">
      <c r="B29" s="88">
        <v>17</v>
      </c>
      <c r="C29" s="4" t="s">
        <v>0</v>
      </c>
      <c r="D29" s="4" t="s">
        <v>34</v>
      </c>
      <c r="E29" s="79" t="s">
        <v>42</v>
      </c>
      <c r="F29" s="80"/>
      <c r="G29" s="9" t="s">
        <v>8</v>
      </c>
      <c r="H29" s="74">
        <f>102.93*158.46/100</f>
        <v>163.10287800000003</v>
      </c>
      <c r="I29" s="75"/>
      <c r="J29" s="16"/>
      <c r="K29" s="16"/>
    </row>
    <row r="30" spans="2:13" ht="45" customHeight="1" x14ac:dyDescent="0.25">
      <c r="B30" s="88"/>
      <c r="C30" s="4"/>
      <c r="D30" s="4"/>
      <c r="E30" s="83"/>
      <c r="F30" s="84"/>
      <c r="G30" s="9" t="s">
        <v>7</v>
      </c>
      <c r="H30" s="74">
        <f>257.31*158.46/100</f>
        <v>407.73342600000001</v>
      </c>
      <c r="I30" s="75"/>
      <c r="J30" s="16"/>
      <c r="K30" s="16"/>
    </row>
    <row r="31" spans="2:13" ht="45" customHeight="1" x14ac:dyDescent="0.25">
      <c r="B31" s="10">
        <v>18</v>
      </c>
      <c r="C31" s="4" t="s">
        <v>0</v>
      </c>
      <c r="D31" s="4" t="s">
        <v>35</v>
      </c>
      <c r="E31" s="76" t="s">
        <v>43</v>
      </c>
      <c r="F31" s="77"/>
      <c r="G31" s="78"/>
      <c r="H31" s="74">
        <f>643.29*158.46/100</f>
        <v>1019.3573339999999</v>
      </c>
      <c r="I31" s="75"/>
      <c r="J31" s="16"/>
      <c r="K31" s="16"/>
    </row>
    <row r="32" spans="2:13" ht="45" customHeight="1" x14ac:dyDescent="0.25">
      <c r="B32" s="88">
        <v>19</v>
      </c>
      <c r="C32" s="4"/>
      <c r="D32" s="4"/>
      <c r="E32" s="79" t="s">
        <v>44</v>
      </c>
      <c r="F32" s="80"/>
      <c r="G32" s="3" t="s">
        <v>9</v>
      </c>
      <c r="H32" s="48">
        <f>2573.15*158.46/100</f>
        <v>4077.4134900000004</v>
      </c>
      <c r="I32" s="49"/>
      <c r="J32" s="16"/>
      <c r="K32" s="16"/>
    </row>
    <row r="33" spans="2:11" ht="45" customHeight="1" x14ac:dyDescent="0.25">
      <c r="B33" s="88"/>
      <c r="C33" s="4"/>
      <c r="D33" s="4"/>
      <c r="E33" s="81"/>
      <c r="F33" s="82"/>
      <c r="G33" s="3" t="s">
        <v>10</v>
      </c>
      <c r="H33" s="48">
        <f>12865.71*158.46/100</f>
        <v>20387.004065999998</v>
      </c>
      <c r="I33" s="49"/>
      <c r="J33" s="16"/>
      <c r="K33" s="16"/>
    </row>
    <row r="34" spans="2:11" ht="45" customHeight="1" x14ac:dyDescent="0.25">
      <c r="B34" s="88"/>
      <c r="C34" s="32" t="s">
        <v>3</v>
      </c>
      <c r="D34" s="4" t="s">
        <v>36</v>
      </c>
      <c r="E34" s="83"/>
      <c r="F34" s="84"/>
      <c r="G34" s="3" t="s">
        <v>11</v>
      </c>
      <c r="H34" s="48">
        <f>25731.4*158.46/100</f>
        <v>40773.976440000006</v>
      </c>
      <c r="I34" s="49"/>
      <c r="J34" s="16"/>
      <c r="K34" s="16"/>
    </row>
    <row r="35" spans="2:11" ht="45" customHeight="1" thickBot="1" x14ac:dyDescent="0.3">
      <c r="B35" s="12">
        <v>20</v>
      </c>
      <c r="C35" s="25" t="s">
        <v>37</v>
      </c>
      <c r="D35" s="31"/>
      <c r="E35" s="57" t="s">
        <v>12</v>
      </c>
      <c r="F35" s="58"/>
      <c r="G35" s="59"/>
      <c r="H35" s="38">
        <f>1801.21*158.46/100</f>
        <v>2854.1973659999999</v>
      </c>
      <c r="I35" s="39"/>
      <c r="J35" s="16"/>
      <c r="K35" s="16"/>
    </row>
    <row r="36" spans="2:11" ht="45" customHeight="1" x14ac:dyDescent="0.25">
      <c r="B36" s="89" t="s">
        <v>49</v>
      </c>
      <c r="C36" s="90"/>
      <c r="D36" s="90"/>
      <c r="E36" s="90"/>
      <c r="F36" s="90"/>
      <c r="G36" s="90"/>
      <c r="H36" s="90"/>
      <c r="I36" s="91"/>
    </row>
    <row r="37" spans="2:11" ht="45" customHeight="1" x14ac:dyDescent="0.25">
      <c r="B37" s="10">
        <v>21</v>
      </c>
      <c r="C37" s="4"/>
      <c r="D37" s="4"/>
      <c r="E37" s="56" t="s">
        <v>16</v>
      </c>
      <c r="F37" s="56"/>
      <c r="G37" s="56"/>
      <c r="H37" s="48">
        <f>9005.99*158.46/100</f>
        <v>14270.891754</v>
      </c>
      <c r="I37" s="49"/>
      <c r="J37" s="16"/>
      <c r="K37" s="16"/>
    </row>
    <row r="38" spans="2:11" ht="45" customHeight="1" x14ac:dyDescent="0.25">
      <c r="B38" s="10">
        <v>22</v>
      </c>
      <c r="C38" s="4"/>
      <c r="D38" s="4"/>
      <c r="E38" s="56" t="s">
        <v>17</v>
      </c>
      <c r="F38" s="56"/>
      <c r="G38" s="56"/>
      <c r="H38" s="48">
        <f>25731.4*158.46/100</f>
        <v>40773.976440000006</v>
      </c>
      <c r="I38" s="49"/>
      <c r="J38" s="16"/>
      <c r="K38" s="16"/>
    </row>
    <row r="39" spans="2:11" ht="45" customHeight="1" x14ac:dyDescent="0.25">
      <c r="B39" s="71">
        <v>23</v>
      </c>
      <c r="C39" s="4"/>
      <c r="D39" s="4"/>
      <c r="E39" s="51" t="s">
        <v>29</v>
      </c>
      <c r="F39" s="52"/>
      <c r="G39" s="53"/>
      <c r="H39" s="48" t="s">
        <v>70</v>
      </c>
      <c r="I39" s="49"/>
      <c r="J39" s="16"/>
      <c r="K39" s="16"/>
    </row>
    <row r="40" spans="2:11" ht="45" customHeight="1" x14ac:dyDescent="0.25">
      <c r="B40" s="72"/>
      <c r="C40" s="4"/>
      <c r="D40" s="4"/>
      <c r="E40" s="63"/>
      <c r="F40" s="64"/>
      <c r="G40" s="65"/>
      <c r="H40" s="48" t="s">
        <v>71</v>
      </c>
      <c r="I40" s="49"/>
      <c r="J40" s="16"/>
      <c r="K40" s="16"/>
    </row>
    <row r="41" spans="2:11" ht="45" customHeight="1" x14ac:dyDescent="0.25">
      <c r="B41" s="73"/>
      <c r="C41" s="4"/>
      <c r="D41" s="4"/>
      <c r="E41" s="66"/>
      <c r="F41" s="67"/>
      <c r="G41" s="68"/>
      <c r="H41" s="74" t="s">
        <v>77</v>
      </c>
      <c r="I41" s="75"/>
      <c r="J41" s="16"/>
      <c r="K41" s="16"/>
    </row>
    <row r="42" spans="2:11" ht="45" customHeight="1" x14ac:dyDescent="0.25">
      <c r="B42" s="10">
        <v>24</v>
      </c>
      <c r="C42" s="4"/>
      <c r="D42" s="4"/>
      <c r="E42" s="56" t="s">
        <v>21</v>
      </c>
      <c r="F42" s="56"/>
      <c r="G42" s="56"/>
      <c r="H42" s="48">
        <f>15181.53*158.46/100</f>
        <v>24056.652438000005</v>
      </c>
      <c r="I42" s="49"/>
      <c r="J42" s="16"/>
      <c r="K42" s="16"/>
    </row>
    <row r="43" spans="2:11" ht="45" customHeight="1" thickBot="1" x14ac:dyDescent="0.3">
      <c r="B43" s="12">
        <v>25</v>
      </c>
      <c r="C43" s="4" t="s">
        <v>38</v>
      </c>
      <c r="D43" s="32"/>
      <c r="E43" s="57" t="s">
        <v>22</v>
      </c>
      <c r="F43" s="58"/>
      <c r="G43" s="59"/>
      <c r="H43" s="38">
        <f>12145.23*158.46/100</f>
        <v>19245.331458000001</v>
      </c>
      <c r="I43" s="39"/>
      <c r="J43" s="16"/>
      <c r="K43" s="16"/>
    </row>
    <row r="44" spans="2:11" ht="45" customHeight="1" x14ac:dyDescent="0.25">
      <c r="B44" s="107">
        <v>26</v>
      </c>
      <c r="C44" s="4"/>
      <c r="D44" s="32"/>
      <c r="E44" s="60" t="s">
        <v>18</v>
      </c>
      <c r="F44" s="61"/>
      <c r="G44" s="62"/>
      <c r="H44" s="69" t="s">
        <v>72</v>
      </c>
      <c r="I44" s="70"/>
      <c r="J44" s="16"/>
      <c r="K44" s="16"/>
    </row>
    <row r="45" spans="2:11" ht="45" customHeight="1" x14ac:dyDescent="0.25">
      <c r="B45" s="88"/>
      <c r="C45" s="4"/>
      <c r="D45" s="32"/>
      <c r="E45" s="63"/>
      <c r="F45" s="64"/>
      <c r="G45" s="65"/>
      <c r="H45" s="48" t="s">
        <v>73</v>
      </c>
      <c r="I45" s="49"/>
      <c r="J45" s="16"/>
      <c r="K45" s="16"/>
    </row>
    <row r="46" spans="2:11" ht="45" customHeight="1" x14ac:dyDescent="0.25">
      <c r="B46" s="88"/>
      <c r="C46" s="4"/>
      <c r="D46" s="32"/>
      <c r="E46" s="66"/>
      <c r="F46" s="67"/>
      <c r="G46" s="68"/>
      <c r="H46" s="48" t="s">
        <v>74</v>
      </c>
      <c r="I46" s="49"/>
      <c r="J46" s="16"/>
      <c r="K46" s="16"/>
    </row>
    <row r="47" spans="2:11" ht="45" customHeight="1" x14ac:dyDescent="0.25">
      <c r="B47" s="88">
        <v>27</v>
      </c>
      <c r="C47" s="50">
        <v>27</v>
      </c>
      <c r="D47" s="50">
        <v>28</v>
      </c>
      <c r="E47" s="51" t="s">
        <v>23</v>
      </c>
      <c r="F47" s="52"/>
      <c r="G47" s="53"/>
      <c r="H47" s="48" t="s">
        <v>75</v>
      </c>
      <c r="I47" s="49"/>
      <c r="J47" s="16"/>
      <c r="K47" s="16"/>
    </row>
    <row r="48" spans="2:11" ht="45" customHeight="1" thickBot="1" x14ac:dyDescent="0.3">
      <c r="B48" s="108"/>
      <c r="C48" s="40"/>
      <c r="D48" s="40"/>
      <c r="E48" s="45"/>
      <c r="F48" s="46"/>
      <c r="G48" s="47"/>
      <c r="H48" s="54" t="s">
        <v>76</v>
      </c>
      <c r="I48" s="55"/>
      <c r="J48" s="16"/>
      <c r="K48" s="16"/>
    </row>
    <row r="49" spans="2:9" ht="15.75" thickBot="1" x14ac:dyDescent="0.3">
      <c r="B49" s="101" t="s">
        <v>51</v>
      </c>
      <c r="C49" s="102"/>
      <c r="D49" s="102"/>
      <c r="E49" s="102"/>
      <c r="F49" s="102"/>
      <c r="G49" s="102"/>
      <c r="H49" s="102"/>
      <c r="I49" s="103"/>
    </row>
    <row r="50" spans="2:9" ht="28.5" customHeight="1" x14ac:dyDescent="0.25">
      <c r="B50" s="104" t="s">
        <v>30</v>
      </c>
      <c r="C50" s="105"/>
      <c r="D50" s="105"/>
      <c r="E50" s="105"/>
      <c r="F50" s="105"/>
      <c r="G50" s="105"/>
      <c r="H50" s="105"/>
      <c r="I50" s="106"/>
    </row>
    <row r="51" spans="2:9" x14ac:dyDescent="0.25">
      <c r="B51" s="98" t="s">
        <v>20</v>
      </c>
      <c r="C51" s="99"/>
      <c r="D51" s="99"/>
      <c r="E51" s="99"/>
      <c r="F51" s="99"/>
      <c r="G51" s="99"/>
      <c r="H51" s="99"/>
      <c r="I51" s="100"/>
    </row>
    <row r="52" spans="2:9" x14ac:dyDescent="0.25">
      <c r="B52" s="95" t="s">
        <v>39</v>
      </c>
      <c r="C52" s="96"/>
      <c r="D52" s="96"/>
      <c r="E52" s="96"/>
      <c r="F52" s="96"/>
      <c r="G52" s="96"/>
      <c r="H52" s="96"/>
      <c r="I52" s="97"/>
    </row>
    <row r="53" spans="2:9" ht="11.25" customHeight="1" x14ac:dyDescent="0.25">
      <c r="B53" s="92" t="s">
        <v>50</v>
      </c>
      <c r="C53" s="93"/>
      <c r="D53" s="93"/>
      <c r="E53" s="93"/>
      <c r="F53" s="93"/>
      <c r="G53" s="93"/>
      <c r="H53" s="93"/>
      <c r="I53" s="94"/>
    </row>
    <row r="54" spans="2:9" ht="16.5" customHeight="1" x14ac:dyDescent="0.25">
      <c r="B54" s="92"/>
      <c r="C54" s="93"/>
      <c r="D54" s="93"/>
      <c r="E54" s="93"/>
      <c r="F54" s="93"/>
      <c r="G54" s="93"/>
      <c r="H54" s="93"/>
      <c r="I54" s="94"/>
    </row>
    <row r="55" spans="2:9" ht="16.5" customHeight="1" x14ac:dyDescent="0.25">
      <c r="B55" s="92" t="s">
        <v>40</v>
      </c>
      <c r="C55" s="93"/>
      <c r="D55" s="93"/>
      <c r="E55" s="93"/>
      <c r="F55" s="93"/>
      <c r="G55" s="93"/>
      <c r="H55" s="93"/>
      <c r="I55" s="94"/>
    </row>
    <row r="56" spans="2:9" ht="15.75" thickBot="1" x14ac:dyDescent="0.3">
      <c r="B56" s="85"/>
      <c r="C56" s="86"/>
      <c r="D56" s="86"/>
      <c r="E56" s="86"/>
      <c r="F56" s="86"/>
      <c r="G56" s="86"/>
      <c r="H56" s="86"/>
      <c r="I56" s="87"/>
    </row>
  </sheetData>
  <mergeCells count="97">
    <mergeCell ref="E1:I1"/>
    <mergeCell ref="E13:F13"/>
    <mergeCell ref="H13:I13"/>
    <mergeCell ref="E17:E18"/>
    <mergeCell ref="E19:E20"/>
    <mergeCell ref="E14:F14"/>
    <mergeCell ref="H14:I14"/>
    <mergeCell ref="F16:G16"/>
    <mergeCell ref="F17:G17"/>
    <mergeCell ref="F18:G18"/>
    <mergeCell ref="F19:G19"/>
    <mergeCell ref="F20:G20"/>
    <mergeCell ref="H16:I16"/>
    <mergeCell ref="H17:I17"/>
    <mergeCell ref="H18:I18"/>
    <mergeCell ref="H19:I19"/>
    <mergeCell ref="H20:I20"/>
    <mergeCell ref="G3:I3"/>
    <mergeCell ref="B3:B4"/>
    <mergeCell ref="E3:F4"/>
    <mergeCell ref="B29:B30"/>
    <mergeCell ref="B5:I5"/>
    <mergeCell ref="B25:I25"/>
    <mergeCell ref="B9:I9"/>
    <mergeCell ref="B15:I15"/>
    <mergeCell ref="B11:B12"/>
    <mergeCell ref="G4:I4"/>
    <mergeCell ref="E6:G6"/>
    <mergeCell ref="B22:I22"/>
    <mergeCell ref="E7:G7"/>
    <mergeCell ref="E8:G8"/>
    <mergeCell ref="H6:I6"/>
    <mergeCell ref="H7:I7"/>
    <mergeCell ref="B56:I56"/>
    <mergeCell ref="B32:B34"/>
    <mergeCell ref="B36:I36"/>
    <mergeCell ref="B53:I54"/>
    <mergeCell ref="B55:I55"/>
    <mergeCell ref="B52:I52"/>
    <mergeCell ref="B51:I51"/>
    <mergeCell ref="E35:G35"/>
    <mergeCell ref="D47:D48"/>
    <mergeCell ref="B49:I49"/>
    <mergeCell ref="B50:I50"/>
    <mergeCell ref="B44:B46"/>
    <mergeCell ref="B47:B48"/>
    <mergeCell ref="C47:C48"/>
    <mergeCell ref="H35:I35"/>
    <mergeCell ref="E38:G38"/>
    <mergeCell ref="H8:I8"/>
    <mergeCell ref="E10:F10"/>
    <mergeCell ref="H10:I10"/>
    <mergeCell ref="H11:I11"/>
    <mergeCell ref="H12:I12"/>
    <mergeCell ref="E11:F12"/>
    <mergeCell ref="E28:G28"/>
    <mergeCell ref="H26:I26"/>
    <mergeCell ref="H27:I27"/>
    <mergeCell ref="H28:I28"/>
    <mergeCell ref="E29:F30"/>
    <mergeCell ref="H29:I29"/>
    <mergeCell ref="H30:I30"/>
    <mergeCell ref="E26:G26"/>
    <mergeCell ref="E27:G27"/>
    <mergeCell ref="E31:G31"/>
    <mergeCell ref="H31:I31"/>
    <mergeCell ref="E32:F34"/>
    <mergeCell ref="H32:I32"/>
    <mergeCell ref="H33:I33"/>
    <mergeCell ref="H34:I34"/>
    <mergeCell ref="E37:G37"/>
    <mergeCell ref="H37:I37"/>
    <mergeCell ref="H38:I38"/>
    <mergeCell ref="H39:I39"/>
    <mergeCell ref="B39:B41"/>
    <mergeCell ref="E39:G41"/>
    <mergeCell ref="H41:I41"/>
    <mergeCell ref="H40:I40"/>
    <mergeCell ref="E47:G48"/>
    <mergeCell ref="H47:I47"/>
    <mergeCell ref="H48:I48"/>
    <mergeCell ref="H42:I42"/>
    <mergeCell ref="H43:I43"/>
    <mergeCell ref="E42:G42"/>
    <mergeCell ref="E43:G43"/>
    <mergeCell ref="E44:G46"/>
    <mergeCell ref="H44:I44"/>
    <mergeCell ref="H45:I45"/>
    <mergeCell ref="H46:I46"/>
    <mergeCell ref="H24:I24"/>
    <mergeCell ref="E24:F24"/>
    <mergeCell ref="B17:B18"/>
    <mergeCell ref="B19:B20"/>
    <mergeCell ref="H21:I21"/>
    <mergeCell ref="E21:G21"/>
    <mergeCell ref="H23:I23"/>
    <mergeCell ref="E23:F23"/>
  </mergeCells>
  <pageMargins left="0.98425196850393704" right="0.98425196850393704" top="0.78740157480314965" bottom="0.78740157480314965" header="0.51181102362204722" footer="0.51181102362204722"/>
  <pageSetup paperSize="9" scale="93" fitToHeight="0" orientation="landscape" r:id="rId1"/>
  <rowBreaks count="4" manualBreakCount="4">
    <brk id="14" max="8" man="1"/>
    <brk id="24" max="8" man="1"/>
    <brk id="35" max="8" man="1"/>
    <brk id="4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2024-01-18T08:01:12Z</dcterms:modified>
</cp:coreProperties>
</file>